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<sst xmlns="http://schemas.openxmlformats.org/spreadsheetml/2006/main" count="1" uniqueCount="1">
  <si>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Monthly interest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</si>
</sst>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E8" sqref="E8"/>
    </sheetView>
  </sheetViews>
  <sheetFormatPr defaultColWidth="11.421875" defaultRowHeight="12.75"/>
  <cols>
    <col min="1" max="16384" width="11.57421875" style="0" customWidth="1"/>
  </cols>
  <sheetData>
    <row r="1" spans="5:19" ht="12">
      <c r="E1" t="s">
        <v>0</v>
      </c>
      <c r="G1" s="1">
        <v>0.01</v>
      </c>
      <c r="H1" s="1">
        <v>0.001</v>
      </c>
      <c r="I1" s="1">
        <f>(G1*H15-H1*G15)/(H15-G15)</f>
        <v>0.0015046643973411896</v>
      </c>
      <c r="J1" s="1">
        <f>(H1*I15-I1*H15)/(I15-H15)</f>
        <v>0.0014795769904037439</v>
      </c>
      <c r="K1" s="1">
        <f>(I1*J15-J1*I15)/(J15-I15)</f>
        <v>0.0014795037540562821</v>
      </c>
      <c r="L1" s="1">
        <f>(J1*K15-K1*J15)/(K15-J15)</f>
        <v>0.0014795037652477825</v>
      </c>
      <c r="M1" s="1">
        <f>(K1*L15-L1*K15)/(L15-K15)</f>
        <v>0.0014795037652477825</v>
      </c>
      <c r="N1" s="1" t="e">
        <f>(L1*M15-M1*L15)/(M15-L15)</f>
        <v>#DIV/0!</v>
      </c>
      <c r="O1" s="1" t="e">
        <f>(M1*N15-N1*M15)/(N15-M15)</f>
        <v>#DIV/0!</v>
      </c>
      <c r="P1" s="1" t="e">
        <f>(N1*O15-O1*N15)/(O15-N15)</f>
        <v>#DIV/0!</v>
      </c>
      <c r="Q1" s="1" t="e">
        <f>(O1*P15-P1*O15)/(P15-O15)</f>
        <v>#DIV/0!</v>
      </c>
      <c r="R1" s="1" t="e">
        <f>(P1*Q15-Q1*P15)/(Q15-P15)</f>
        <v>#DIV/0!</v>
      </c>
      <c r="S1" s="1">
        <v>0.059725</v>
      </c>
    </row>
    <row r="2" spans="1:19" ht="12">
      <c r="A2">
        <v>0</v>
      </c>
      <c r="B2">
        <v>30000</v>
      </c>
      <c r="C2" s="2"/>
      <c r="D2">
        <f>B2+C2</f>
        <v>30000</v>
      </c>
      <c r="G2">
        <f>$B2*(1+G$1)^-$A2</f>
        <v>30000</v>
      </c>
      <c r="H2">
        <f>$B2*(1+H$1)^-$A2</f>
        <v>30000</v>
      </c>
      <c r="I2">
        <f>$B2*(1+I$1)^-$A2</f>
        <v>30000</v>
      </c>
      <c r="J2">
        <f>$B2*(1+J$1)^-$A2</f>
        <v>30000</v>
      </c>
      <c r="K2">
        <f>$B2*(1+K$1)^-$A2</f>
        <v>30000</v>
      </c>
      <c r="L2">
        <f>$B2*(1+L$1)^-$A2</f>
        <v>30000</v>
      </c>
      <c r="M2">
        <f>$B2*(1+M$1)^-$A2</f>
        <v>30000</v>
      </c>
      <c r="N2" t="e">
        <f>$B2*(1+N$1)^-$A2</f>
        <v>#DIV/0!</v>
      </c>
      <c r="O2" t="e">
        <f>$B2*(1+O$1)^-$A2</f>
        <v>#DIV/0!</v>
      </c>
      <c r="P2" t="e">
        <f>$B2*(1+P$1)^-$A2</f>
        <v>#DIV/0!</v>
      </c>
      <c r="Q2" t="e">
        <f>$B2*(1+Q$1)^-$A2</f>
        <v>#DIV/0!</v>
      </c>
      <c r="R2" t="e">
        <f>$B2*(1+R$1)^-$A2</f>
        <v>#DIV/0!</v>
      </c>
      <c r="S2">
        <f>$B2*(1+S$1)^-$A2</f>
        <v>30000</v>
      </c>
    </row>
    <row r="3" spans="1:19" ht="12">
      <c r="A3">
        <v>3</v>
      </c>
      <c r="B3">
        <v>32000</v>
      </c>
      <c r="C3" s="2">
        <v>15000</v>
      </c>
      <c r="D3">
        <f>B3+C3</f>
        <v>47000</v>
      </c>
      <c r="E3">
        <f>B3/D2</f>
        <v>1.0666666666666667</v>
      </c>
      <c r="G3">
        <f>$C3*(1+G$1)^-$A3</f>
        <v>14558.852218914666</v>
      </c>
      <c r="H3">
        <f>$C3*(1+H$1)^-$A3</f>
        <v>14955.089850224691</v>
      </c>
      <c r="I3">
        <f>$C3*(1+I$1)^-$A3</f>
        <v>14932.493353628495</v>
      </c>
      <c r="J3">
        <f>$C3*(1+J$1)^-$A3</f>
        <v>14933.615573982268</v>
      </c>
      <c r="K3">
        <f>$C3*(1+K$1)^-$A3</f>
        <v>14933.618850185729</v>
      </c>
      <c r="L3">
        <f>$C3*(1+L$1)^-$A3</f>
        <v>14933.618849685081</v>
      </c>
      <c r="M3">
        <f>$C3*(1+M$1)^-$A3</f>
        <v>14933.618849685081</v>
      </c>
      <c r="N3" t="e">
        <f>$C3*(1+N$1)^-$A3</f>
        <v>#DIV/0!</v>
      </c>
      <c r="O3" t="e">
        <f>$C3*(1+O$1)^-$A3</f>
        <v>#DIV/0!</v>
      </c>
      <c r="P3" t="e">
        <f>$C3*(1+P$1)^-$A3</f>
        <v>#DIV/0!</v>
      </c>
      <c r="Q3" t="e">
        <f>$C3*(1+Q$1)^-$A3</f>
        <v>#DIV/0!</v>
      </c>
      <c r="R3" t="e">
        <f>$C3*(1+R$1)^-$A3</f>
        <v>#DIV/0!</v>
      </c>
      <c r="S3">
        <f>$C3*(1+S$1)^-$A3</f>
        <v>12604.096492793038</v>
      </c>
    </row>
    <row r="4" spans="1:19" ht="12">
      <c r="A4">
        <v>4</v>
      </c>
      <c r="B4">
        <v>51000</v>
      </c>
      <c r="C4" s="2">
        <v>4000</v>
      </c>
      <c r="D4">
        <f>B4+C4</f>
        <v>55000</v>
      </c>
      <c r="E4">
        <f>B4/D3</f>
        <v>1.0851063829787233</v>
      </c>
      <c r="G4">
        <f>$C4*(1+G$1)^-$A4</f>
        <v>3843.921377931265</v>
      </c>
      <c r="H4">
        <f>$C4*(1+H$1)^-$A4</f>
        <v>3984.039920139778</v>
      </c>
      <c r="I4">
        <f>$C4*(1+I$1)^-$A4</f>
        <v>3976.0156584297556</v>
      </c>
      <c r="J4">
        <f>$C4*(1+J$1)^-$A4</f>
        <v>3976.41407562466</v>
      </c>
      <c r="K4">
        <f>$C4*(1+K$1)^-$A4</f>
        <v>3976.415238776072</v>
      </c>
      <c r="L4">
        <f>$C4*(1+L$1)^-$A4</f>
        <v>3976.415238598327</v>
      </c>
      <c r="M4">
        <f>$C4*(1+M$1)^-$A4</f>
        <v>3976.415238598327</v>
      </c>
      <c r="N4" t="e">
        <f>$C4*(1+N$1)^-$A4</f>
        <v>#DIV/0!</v>
      </c>
      <c r="O4" t="e">
        <f>$C4*(1+O$1)^-$A4</f>
        <v>#DIV/0!</v>
      </c>
      <c r="P4" t="e">
        <f>$C4*(1+P$1)^-$A4</f>
        <v>#DIV/0!</v>
      </c>
      <c r="Q4" t="e">
        <f>$C4*(1+Q$1)^-$A4</f>
        <v>#DIV/0!</v>
      </c>
      <c r="R4" t="e">
        <f>$C4*(1+R$1)^-$A4</f>
        <v>#DIV/0!</v>
      </c>
      <c r="S4">
        <f>$C4*(1+S$1)^-$A4</f>
        <v>3171.664722525319</v>
      </c>
    </row>
    <row r="5" spans="1:19" ht="12">
      <c r="A5">
        <v>7</v>
      </c>
      <c r="B5">
        <v>53500</v>
      </c>
      <c r="C5" s="2">
        <v>-25000</v>
      </c>
      <c r="D5">
        <f>B5+C5</f>
        <v>28500</v>
      </c>
      <c r="E5">
        <f>B5/D4</f>
        <v>0.9727272727272728</v>
      </c>
      <c r="G5">
        <f>$C5*(1+G$1)^-$A5</f>
        <v>-23317.951367678383</v>
      </c>
      <c r="H5">
        <f>$C5*(1+H$1)^-$A5</f>
        <v>-24825.697905238492</v>
      </c>
      <c r="I5">
        <f>$C5*(1+I$1)^-$A5</f>
        <v>-24738.26141392715</v>
      </c>
      <c r="J5">
        <f>$C5*(1+J$1)^-$A5</f>
        <v>-24742.599653479472</v>
      </c>
      <c r="K5">
        <f>$C5*(1+K$1)^-$A5</f>
        <v>-24742.612319146723</v>
      </c>
      <c r="L5">
        <f>$C5*(1+L$1)^-$A5</f>
        <v>-24742.612317211242</v>
      </c>
      <c r="M5">
        <f>$C5*(1+M$1)^-$A5</f>
        <v>-24742.612317211242</v>
      </c>
      <c r="N5" t="e">
        <f>$C5*(1+N$1)^-$A5</f>
        <v>#DIV/0!</v>
      </c>
      <c r="O5" t="e">
        <f>$C5*(1+O$1)^-$A5</f>
        <v>#DIV/0!</v>
      </c>
      <c r="P5" t="e">
        <f>$C5*(1+P$1)^-$A5</f>
        <v>#DIV/0!</v>
      </c>
      <c r="Q5" t="e">
        <f>$C5*(1+Q$1)^-$A5</f>
        <v>#DIV/0!</v>
      </c>
      <c r="R5" t="e">
        <f>$C5*(1+R$1)^-$A5</f>
        <v>#DIV/0!</v>
      </c>
      <c r="S5">
        <f>$C5*(1+S$1)^-$A5</f>
        <v>-16656.65341895699</v>
      </c>
    </row>
    <row r="6" spans="1:19" ht="12">
      <c r="A6">
        <v>12</v>
      </c>
      <c r="B6">
        <v>24600</v>
      </c>
      <c r="C6" s="2"/>
      <c r="D6">
        <f>B6+C6</f>
        <v>24600</v>
      </c>
      <c r="E6">
        <f>B6/D5</f>
        <v>0.8631578947368421</v>
      </c>
      <c r="G6">
        <f>$C6*(1+G$1)^-$A6</f>
        <v>0</v>
      </c>
      <c r="H6">
        <f>$C6*(1+H$1)^-$A6</f>
        <v>0</v>
      </c>
      <c r="I6">
        <f>$C6*(1+I$1)^-$A6</f>
        <v>0</v>
      </c>
      <c r="J6">
        <f>$C6*(1+J$1)^-$A6</f>
        <v>0</v>
      </c>
      <c r="K6">
        <f>$C6*(1+K$1)^-$A6</f>
        <v>0</v>
      </c>
      <c r="L6">
        <f>$C6*(1+L$1)^-$A6</f>
        <v>0</v>
      </c>
      <c r="M6">
        <f>$C6*(1+M$1)^-$A6</f>
        <v>0</v>
      </c>
      <c r="N6" t="e">
        <f>$C6*(1+N$1)^-$A6</f>
        <v>#DIV/0!</v>
      </c>
      <c r="O6" t="e">
        <f>$C6*(1+O$1)^-$A6</f>
        <v>#DIV/0!</v>
      </c>
      <c r="P6" t="e">
        <f>$C6*(1+P$1)^-$A6</f>
        <v>#DIV/0!</v>
      </c>
      <c r="Q6" t="e">
        <f>$C6*(1+Q$1)^-$A6</f>
        <v>#DIV/0!</v>
      </c>
      <c r="R6" t="e">
        <f>$C6*(1+R$1)^-$A6</f>
        <v>#DIV/0!</v>
      </c>
      <c r="S6">
        <f>$C6*(1+S$1)^-$A6</f>
        <v>0</v>
      </c>
    </row>
    <row r="7" spans="3:5" ht="12">
      <c r="C7" s="2"/>
      <c r="E7" s="1">
        <f>PRODUCT(E3:E6)-1</f>
        <v>-0.028187722691642048</v>
      </c>
    </row>
    <row r="8" ht="12">
      <c r="C8" s="2"/>
    </row>
    <row r="9" ht="12">
      <c r="C9" s="2"/>
    </row>
    <row r="10" ht="12">
      <c r="C10" s="2"/>
    </row>
    <row r="11" ht="12">
      <c r="C11" s="2"/>
    </row>
    <row r="12" ht="12">
      <c r="C12" s="2"/>
    </row>
    <row r="13" spans="7:19" ht="12">
      <c r="G13">
        <f>SUM(G2:G12)</f>
        <v>25084.82222916755</v>
      </c>
      <c r="H13">
        <f>SUM(H2:H12)</f>
        <v>24113.43186512598</v>
      </c>
      <c r="I13">
        <f>SUM(I2:I12)</f>
        <v>24170.2475981311</v>
      </c>
      <c r="J13">
        <f>SUM(J2:J12)</f>
        <v>24167.429996127456</v>
      </c>
      <c r="K13">
        <f>SUM(K2:K12)</f>
        <v>24167.42176981508</v>
      </c>
      <c r="L13">
        <f>SUM(L2:L12)</f>
        <v>24167.421771072164</v>
      </c>
      <c r="M13">
        <f>SUM(M2:M12)</f>
        <v>24167.421771072164</v>
      </c>
      <c r="N13" t="e">
        <f>SUM(N2:N12)</f>
        <v>#DIV/0!</v>
      </c>
      <c r="O13" t="e">
        <f>SUM(O2:O12)</f>
        <v>#DIV/0!</v>
      </c>
      <c r="P13" t="e">
        <f>SUM(P2:P12)</f>
        <v>#DIV/0!</v>
      </c>
      <c r="Q13" t="e">
        <f>SUM(Q2:Q12)</f>
        <v>#DIV/0!</v>
      </c>
      <c r="R13" t="e">
        <f>SUM(R2:R12)</f>
        <v>#DIV/0!</v>
      </c>
      <c r="S13">
        <f>SUM(S2:S12)</f>
        <v>29119.107796361368</v>
      </c>
    </row>
    <row r="14" spans="7:19" ht="12">
      <c r="G14">
        <f>$D$6*(1+G1)^-$A$6</f>
        <v>21831.25094152278</v>
      </c>
      <c r="H14">
        <f>$D$6*(1+H1)^-$A$6</f>
        <v>24306.709879071885</v>
      </c>
      <c r="I14">
        <f>$D$6*(1+I1)^-$A$6</f>
        <v>24160.13692917711</v>
      </c>
      <c r="J14">
        <f>$D$6*(1+J1)^-$A$6</f>
        <v>24167.40056649578</v>
      </c>
      <c r="K14">
        <f>$D$6*(1+K1)^-$A$6</f>
        <v>24167.42177431301</v>
      </c>
      <c r="L14">
        <f>$D$6*(1+L1)^-$A$6</f>
        <v>24167.421771072168</v>
      </c>
      <c r="M14">
        <f>$D$6*(1+M1)^-$A$6</f>
        <v>24167.421771072168</v>
      </c>
      <c r="N14" t="e">
        <f>$D$6*(1+N1)^-$A$6</f>
        <v>#DIV/0!</v>
      </c>
      <c r="O14" t="e">
        <f>$D$6*(1+O1)^-$A$6</f>
        <v>#DIV/0!</v>
      </c>
      <c r="P14" t="e">
        <f>$D$6*(1+P1)^-$A$6</f>
        <v>#DIV/0!</v>
      </c>
      <c r="Q14" t="e">
        <f>$D$6*(1+Q1)^-$A$6</f>
        <v>#DIV/0!</v>
      </c>
      <c r="R14" t="e">
        <f>$D$6*(1+R1)^-$A$6</f>
        <v>#DIV/0!</v>
      </c>
      <c r="S14">
        <f>$D$6*(1+S1)^-$A$6</f>
        <v>12263.57095556131</v>
      </c>
    </row>
    <row r="15" spans="7:19" ht="12">
      <c r="G15">
        <f>G13-G14</f>
        <v>3253.5712876447687</v>
      </c>
      <c r="H15">
        <f>H13-H14</f>
        <v>-193.27801394590642</v>
      </c>
      <c r="I15">
        <f>I13-I14</f>
        <v>10.110668953988352</v>
      </c>
      <c r="J15">
        <f>J13-J14</f>
        <v>0.029429631675156998</v>
      </c>
      <c r="K15">
        <f>K13-K14</f>
        <v>-4.497931513469666E-06</v>
      </c>
      <c r="L15">
        <f>L13-L14</f>
        <v>0</v>
      </c>
      <c r="M15">
        <f>M13-M14</f>
        <v>0</v>
      </c>
      <c r="N15" t="e">
        <f>N13-N14</f>
        <v>#DIV/0!</v>
      </c>
      <c r="O15" t="e">
        <f>O13-O14</f>
        <v>#DIV/0!</v>
      </c>
      <c r="P15" t="e">
        <f>P13-P14</f>
        <v>#DIV/0!</v>
      </c>
      <c r="Q15" t="e">
        <f>Q13-Q14</f>
        <v>#DIV/0!</v>
      </c>
      <c r="R15" t="e">
        <f>R13-R14</f>
        <v>#DIV/0!</v>
      </c>
      <c r="S15">
        <f>S13-S14</f>
        <v>16855.536840800058</v>
      </c>
    </row>
    <row r="16" ht="12"/>
    <row r="17" spans="7:13" ht="12">
      <c r="G17">
        <f>12*G1</f>
        <v>0.12</v>
      </c>
      <c r="H17">
        <f>12*H1</f>
        <v>0.012</v>
      </c>
      <c r="I17">
        <f>12*I1</f>
        <v>0.018055972768094276</v>
      </c>
      <c r="J17">
        <f>12*J1</f>
        <v>0.017754923884844925</v>
      </c>
      <c r="K17">
        <f>12*K1</f>
        <v>0.017754045048675386</v>
      </c>
      <c r="L17">
        <f>12*L1</f>
        <v>0.01775404518297339</v>
      </c>
      <c r="M17">
        <f>12*M1</f>
        <v>0.01775404518297339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2013-09-12T11:30:48Z</dcterms:modified>
  <cp:category/>
  <cp:version/>
  <cp:contentType/>
  <cp:contentStatus/>
  <cp:revision>4</cp:revision>
</cp:coreProperties>
</file>